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'Tabelle1'!$A$1:$H$44</definedName>
  </definedNames>
  <calcPr fullCalcOnLoad="1"/>
</workbook>
</file>

<file path=xl/sharedStrings.xml><?xml version="1.0" encoding="utf-8"?>
<sst xmlns="http://schemas.openxmlformats.org/spreadsheetml/2006/main" count="54" uniqueCount="45">
  <si>
    <t>respiratory muscle strength values</t>
  </si>
  <si>
    <t xml:space="preserve">These regression equations are valid for individuals with: </t>
  </si>
  <si>
    <t>*</t>
  </si>
  <si>
    <t xml:space="preserve">a motor complete Spinal Cord Injury (AIS A or B) between C4 and T12 </t>
  </si>
  <si>
    <t>Time post injury &gt; 6 month</t>
  </si>
  <si>
    <t xml:space="preserve">no acute respiratory illness/disorder </t>
  </si>
  <si>
    <t>Remark:</t>
  </si>
  <si>
    <r>
      <t xml:space="preserve">The calculated reference values are </t>
    </r>
    <r>
      <rPr>
        <b/>
        <sz val="10"/>
        <color indexed="8"/>
        <rFont val="Verdana"/>
        <family val="2"/>
      </rPr>
      <t>GUIDELINES !</t>
    </r>
  </si>
  <si>
    <t xml:space="preserve"> Other factors as e.g. smoking, or high physical activity levels may influence values!</t>
  </si>
  <si>
    <t>Instructions:</t>
  </si>
  <si>
    <t xml:space="preserve">To get the % of predicted values for your patient, please fill in the measured values </t>
  </si>
  <si>
    <t>Patient Characteristics:</t>
  </si>
  <si>
    <t>Parameter</t>
  </si>
  <si>
    <t>Value</t>
  </si>
  <si>
    <t xml:space="preserve">  unit / description</t>
  </si>
  <si>
    <t>gender</t>
  </si>
  <si>
    <t xml:space="preserve">  enter 0 for female, 1 for male</t>
  </si>
  <si>
    <t>age</t>
  </si>
  <si>
    <t xml:space="preserve">  years</t>
  </si>
  <si>
    <t>height</t>
  </si>
  <si>
    <t xml:space="preserve">  cm</t>
  </si>
  <si>
    <t>body mass</t>
  </si>
  <si>
    <t xml:space="preserve">  kg</t>
  </si>
  <si>
    <t>time post injury</t>
  </si>
  <si>
    <t>C4-C5</t>
  </si>
  <si>
    <t xml:space="preserve">  enter 1 if the patient belongs to this lesion level, enter 0 if not</t>
  </si>
  <si>
    <t>C6-C8</t>
  </si>
  <si>
    <t>T1-T6</t>
  </si>
  <si>
    <t>T7-T12</t>
  </si>
  <si>
    <t>lung function parameter:</t>
  </si>
  <si>
    <t>predicted value</t>
  </si>
  <si>
    <t xml:space="preserve"> Measured value</t>
  </si>
  <si>
    <t>% of predicted</t>
  </si>
  <si>
    <t>FVC [l]</t>
  </si>
  <si>
    <r>
      <t>FEV</t>
    </r>
    <r>
      <rPr>
        <vertAlign val="subscript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>[l]</t>
    </r>
  </si>
  <si>
    <t>PEF [l/s]</t>
  </si>
  <si>
    <t>respiratory muscle strength parameter:</t>
  </si>
  <si>
    <t>Measured value</t>
  </si>
  <si>
    <r>
      <t>Pi</t>
    </r>
    <r>
      <rPr>
        <vertAlign val="subscript"/>
        <sz val="10"/>
        <color indexed="8"/>
        <rFont val="Verdana"/>
        <family val="2"/>
      </rPr>
      <t>max</t>
    </r>
    <r>
      <rPr>
        <sz val="10"/>
        <color indexed="8"/>
        <rFont val="Verdana"/>
        <family val="2"/>
      </rPr>
      <t xml:space="preserve"> [cmH</t>
    </r>
    <r>
      <rPr>
        <vertAlign val="sub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>O]</t>
    </r>
  </si>
  <si>
    <r>
      <t>Pe</t>
    </r>
    <r>
      <rPr>
        <vertAlign val="subscript"/>
        <sz val="10"/>
        <color indexed="8"/>
        <rFont val="Verdana"/>
        <family val="2"/>
      </rPr>
      <t>max</t>
    </r>
    <r>
      <rPr>
        <sz val="10"/>
        <color indexed="8"/>
        <rFont val="Verdana"/>
        <family val="2"/>
      </rPr>
      <t xml:space="preserve"> [cmH</t>
    </r>
    <r>
      <rPr>
        <vertAlign val="sub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>O]</t>
    </r>
  </si>
  <si>
    <t>Age 18-80 Years</t>
  </si>
  <si>
    <r>
      <t xml:space="preserve">Please enter personal characteristics of your patient in the </t>
    </r>
    <r>
      <rPr>
        <b/>
        <sz val="10"/>
        <color indexed="29"/>
        <rFont val="Verdana"/>
        <family val="2"/>
      </rPr>
      <t>pink boxes</t>
    </r>
    <r>
      <rPr>
        <sz val="10"/>
        <color indexed="8"/>
        <rFont val="Verdana"/>
        <family val="2"/>
      </rPr>
      <t xml:space="preserve"> below. </t>
    </r>
  </si>
  <si>
    <r>
      <t>The System will automatically calculate predicted values and show them in the</t>
    </r>
    <r>
      <rPr>
        <sz val="10"/>
        <color indexed="50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green boxes</t>
    </r>
  </si>
  <si>
    <t>All pink boxes have to be filled out in order to get correct values!</t>
  </si>
  <si>
    <t xml:space="preserve">Regression equations to calculate predicted lung volumes and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</si>
</sst>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6">
    <font>
      <sz val="10"/>
      <color indexed="8"/>
      <name val="Verdana"/>
      <family val="2"/>
    </font>
    <font>
      <sz val="10"/>
      <name val="Arial"/>
      <family val="0"/>
    </font>
    <font>
      <b/>
      <sz val="14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1"/>
      <color indexed="8"/>
      <name val="Verdana"/>
      <family val="2"/>
    </font>
    <font>
      <vertAlign val="subscript"/>
      <sz val="10"/>
      <color indexed="8"/>
      <name val="Verdana"/>
      <family val="2"/>
    </font>
    <font>
      <sz val="10"/>
      <color indexed="50"/>
      <name val="Verdana"/>
      <family val="2"/>
    </font>
    <font>
      <b/>
      <sz val="10"/>
      <color indexed="29"/>
      <name val="Verdana"/>
      <family val="2"/>
    </font>
    <font>
      <b/>
      <sz val="10"/>
      <color indexed="57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6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11" fontId="0" fillId="0" borderId="0" xfId="0" applyNumberFormat="1" applyFont="1" applyAlignment="1" applyProtection="1">
      <alignment/>
      <protection hidden="1" locked="0"/>
    </xf>
    <xf numFmtId="11" fontId="0" fillId="0" borderId="0" xfId="0" applyNumberFormat="1" applyFill="1" applyAlignment="1" applyProtection="1">
      <alignment/>
      <protection hidden="1" locked="0"/>
    </xf>
    <xf numFmtId="2" fontId="0" fillId="34" borderId="10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5">
      <selection activeCell="B23" sqref="B23"/>
    </sheetView>
  </sheetViews>
  <sheetFormatPr defaultColWidth="11.00390625" defaultRowHeight="12.75"/>
  <cols>
    <col min="1" max="1" width="14.25390625" style="0" customWidth="1"/>
    <col min="2" max="2" width="12.625" style="0" customWidth="1"/>
    <col min="3" max="3" width="15.625" style="0" customWidth="1"/>
    <col min="4" max="4" width="10.875" style="0" customWidth="1"/>
    <col min="8" max="8" width="11.00390625" style="0" hidden="1" customWidth="1"/>
  </cols>
  <sheetData>
    <row r="1" s="1" customFormat="1" ht="18">
      <c r="A1" s="1" t="s">
        <v>44</v>
      </c>
    </row>
    <row r="2" s="1" customFormat="1" ht="18">
      <c r="A2" s="1" t="s">
        <v>0</v>
      </c>
    </row>
    <row r="4" s="3" customFormat="1" ht="17.25" customHeight="1">
      <c r="A4" s="3" t="s">
        <v>1</v>
      </c>
    </row>
    <row r="6" spans="1:2" ht="19.5" customHeight="1">
      <c r="A6" s="4" t="s">
        <v>2</v>
      </c>
      <c r="B6" t="s">
        <v>3</v>
      </c>
    </row>
    <row r="7" spans="1:2" ht="19.5" customHeight="1">
      <c r="A7" s="4" t="s">
        <v>2</v>
      </c>
      <c r="B7" t="s">
        <v>40</v>
      </c>
    </row>
    <row r="8" spans="1:2" ht="19.5" customHeight="1">
      <c r="A8" s="4" t="s">
        <v>2</v>
      </c>
      <c r="B8" t="s">
        <v>4</v>
      </c>
    </row>
    <row r="9" spans="1:2" ht="19.5" customHeight="1">
      <c r="A9" s="4" t="s">
        <v>2</v>
      </c>
      <c r="B9" t="s">
        <v>5</v>
      </c>
    </row>
    <row r="10" spans="1:6" ht="19.5" customHeight="1">
      <c r="A10" s="4"/>
      <c r="F10" s="21"/>
    </row>
    <row r="11" spans="1:2" ht="19.5" customHeight="1">
      <c r="A11" s="19" t="s">
        <v>6</v>
      </c>
      <c r="B11" t="s">
        <v>7</v>
      </c>
    </row>
    <row r="12" spans="1:2" ht="19.5" customHeight="1">
      <c r="A12" s="4"/>
      <c r="B12" t="s">
        <v>8</v>
      </c>
    </row>
    <row r="13" ht="12.75">
      <c r="A13" s="4"/>
    </row>
    <row r="14" spans="1:2" s="2" customFormat="1" ht="15" customHeight="1">
      <c r="A14" s="20" t="s">
        <v>9</v>
      </c>
      <c r="B14" t="s">
        <v>41</v>
      </c>
    </row>
    <row r="15" ht="15" customHeight="1">
      <c r="B15" t="s">
        <v>42</v>
      </c>
    </row>
    <row r="16" ht="15" customHeight="1">
      <c r="B16" s="3" t="s">
        <v>43</v>
      </c>
    </row>
    <row r="17" ht="15" customHeight="1">
      <c r="B17" t="s">
        <v>10</v>
      </c>
    </row>
    <row r="19" s="5" customFormat="1" ht="14.25">
      <c r="A19" s="22" t="s">
        <v>11</v>
      </c>
    </row>
    <row r="20" ht="8.25" customHeight="1"/>
    <row r="21" spans="1:3" s="3" customFormat="1" ht="17.25" customHeight="1">
      <c r="A21" s="6" t="s">
        <v>12</v>
      </c>
      <c r="B21" s="6" t="s">
        <v>13</v>
      </c>
      <c r="C21" s="6" t="s">
        <v>14</v>
      </c>
    </row>
    <row r="22" spans="1:3" s="8" customFormat="1" ht="6.75" customHeight="1">
      <c r="A22" s="7"/>
      <c r="B22" s="7"/>
      <c r="C22" s="7"/>
    </row>
    <row r="23" spans="1:8" ht="19.5" customHeight="1">
      <c r="A23" s="9" t="s">
        <v>15</v>
      </c>
      <c r="B23" s="17"/>
      <c r="C23" s="9" t="s">
        <v>16</v>
      </c>
      <c r="H23" s="23">
        <f>IF(OR(AND(LEN(B23)&gt;0,VALUE(B23)=0),VALUE(B23)=1),1,0)</f>
        <v>0</v>
      </c>
    </row>
    <row r="24" spans="1:8" ht="19.5" customHeight="1">
      <c r="A24" s="9" t="s">
        <v>17</v>
      </c>
      <c r="B24" s="17"/>
      <c r="C24" s="9" t="s">
        <v>18</v>
      </c>
      <c r="H24" s="23">
        <f>IF(AND(LEN(B24)&gt;0,VALUE(B24)&gt;17,VALUE(B24)&lt;81),1,0)</f>
        <v>0</v>
      </c>
    </row>
    <row r="25" spans="1:8" ht="19.5" customHeight="1">
      <c r="A25" s="9" t="s">
        <v>19</v>
      </c>
      <c r="B25" s="17"/>
      <c r="C25" s="9" t="s">
        <v>20</v>
      </c>
      <c r="H25" s="23">
        <f>IF(AND(LEN(B25)&gt;0,VALUE(B25)&gt;100,VALUE(B25)&lt;250),1,0)</f>
        <v>0</v>
      </c>
    </row>
    <row r="26" spans="1:8" ht="19.5" customHeight="1">
      <c r="A26" s="9" t="s">
        <v>21</v>
      </c>
      <c r="B26" s="17"/>
      <c r="C26" s="9" t="s">
        <v>22</v>
      </c>
      <c r="H26" s="23">
        <f>IF(AND(LEN(B26)&gt;0,VALUE(B26)&gt;30,VALUE(B26)&lt;250),1,0)</f>
        <v>0</v>
      </c>
    </row>
    <row r="27" spans="1:8" ht="19.5" customHeight="1">
      <c r="A27" s="9" t="s">
        <v>23</v>
      </c>
      <c r="B27" s="18"/>
      <c r="C27" s="9" t="s">
        <v>18</v>
      </c>
      <c r="H27" s="23">
        <f>IF(AND(LEN(B27)&gt;0,VALUE(B27)&gt;0.49,VALUE(B27)&lt;B24+1),1,0)</f>
        <v>0</v>
      </c>
    </row>
    <row r="28" spans="1:8" s="11" customFormat="1" ht="19.5" customHeight="1">
      <c r="A28" s="10" t="s">
        <v>24</v>
      </c>
      <c r="B28" s="17"/>
      <c r="C28" s="10" t="s">
        <v>25</v>
      </c>
      <c r="E28"/>
      <c r="F28"/>
      <c r="G28"/>
      <c r="H28" s="23">
        <f>IF(OR(AND(LEN(B28)&gt;0,VALUE(B28)=0),VALUE(B28)=1),1,0)</f>
        <v>0</v>
      </c>
    </row>
    <row r="29" spans="1:8" s="11" customFormat="1" ht="19.5" customHeight="1">
      <c r="A29" s="10" t="s">
        <v>26</v>
      </c>
      <c r="B29" s="17"/>
      <c r="C29" s="10" t="s">
        <v>25</v>
      </c>
      <c r="E29"/>
      <c r="F29"/>
      <c r="G29"/>
      <c r="H29" s="23">
        <f>IF(OR(AND(LEN(B29)&gt;0,VALUE(B29)=0),VALUE(B29)=1),1,0)</f>
        <v>0</v>
      </c>
    </row>
    <row r="30" spans="1:8" s="11" customFormat="1" ht="19.5" customHeight="1">
      <c r="A30" s="10" t="s">
        <v>27</v>
      </c>
      <c r="B30" s="17"/>
      <c r="C30" s="10" t="s">
        <v>25</v>
      </c>
      <c r="E30"/>
      <c r="F30"/>
      <c r="G30"/>
      <c r="H30" s="23">
        <f>IF(OR(AND(LEN(B30)&gt;0,VALUE(B30)=0),VALUE(B30)=1),1,0)</f>
        <v>0</v>
      </c>
    </row>
    <row r="31" spans="1:8" s="11" customFormat="1" ht="19.5" customHeight="1">
      <c r="A31" s="10" t="s">
        <v>28</v>
      </c>
      <c r="B31" s="17"/>
      <c r="C31" s="10" t="s">
        <v>25</v>
      </c>
      <c r="E31"/>
      <c r="F31"/>
      <c r="G31"/>
      <c r="H31" s="23">
        <f>IF(OR(AND(LEN(B31)&gt;0,VALUE(B31)=0),VALUE(B31)=1),1,0)</f>
        <v>0</v>
      </c>
    </row>
    <row r="32" spans="1:8" s="8" customFormat="1" ht="13.5" customHeight="1">
      <c r="A32" s="7"/>
      <c r="B32" s="7"/>
      <c r="C32" s="7"/>
      <c r="E32"/>
      <c r="F32"/>
      <c r="G32"/>
      <c r="H32" s="24">
        <f>SUM(H23:H31)</f>
        <v>0</v>
      </c>
    </row>
    <row r="34" s="2" customFormat="1" ht="6" customHeight="1">
      <c r="A34" s="12"/>
    </row>
    <row r="35" ht="12" customHeight="1"/>
    <row r="36" spans="1:4" ht="27.75" customHeight="1">
      <c r="A36" s="13" t="s">
        <v>29</v>
      </c>
      <c r="B36" s="13" t="s">
        <v>30</v>
      </c>
      <c r="C36" s="13" t="s">
        <v>31</v>
      </c>
      <c r="D36" s="13" t="s">
        <v>32</v>
      </c>
    </row>
    <row r="37" spans="1:4" ht="19.5" customHeight="1">
      <c r="A37" s="14" t="s">
        <v>33</v>
      </c>
      <c r="B37" s="25" t="str">
        <f>IF(H32=9,-1.217+(B28*-0.599)+(B30*0.371)+(B31*0.791)+(B23*0.645)+(B24*-0.026)+(B25*0.024)+(B26*0.01),"missing data")</f>
        <v>missing data</v>
      </c>
      <c r="C37" s="16"/>
      <c r="D37" s="15" t="e">
        <f>C37/(B37/100)</f>
        <v>#VALUE!</v>
      </c>
    </row>
    <row r="38" spans="1:4" ht="19.5" customHeight="1">
      <c r="A38" s="14" t="s">
        <v>34</v>
      </c>
      <c r="B38" s="25" t="str">
        <f>IF(H32=9,-0.798+(B28*-0.531)+(B30*0.28)+(B31*0.608)+(B23*0.505)+(B24*-0.025)+(B25*0.021)+(B26*0.006),"missing data")</f>
        <v>missing data</v>
      </c>
      <c r="C38" s="16"/>
      <c r="D38" s="15" t="e">
        <f>C38/(B38/100)</f>
        <v>#VALUE!</v>
      </c>
    </row>
    <row r="39" spans="1:4" ht="19.5" customHeight="1">
      <c r="A39" s="14" t="s">
        <v>35</v>
      </c>
      <c r="B39" s="25" t="str">
        <f>IF(H32=9,-1.327+(B28*-1.105)+(B30*0.902)+(B31*1.725)+(B23*1.049)+(B24*-0.031)+(B25*0.032)+(B26*0.015),"missing data")</f>
        <v>missing data</v>
      </c>
      <c r="C39" s="16"/>
      <c r="D39" s="15" t="e">
        <f>C39/(B39/100)</f>
        <v>#VALUE!</v>
      </c>
    </row>
    <row r="40" ht="19.5" customHeight="1"/>
    <row r="41" spans="1:4" ht="54" customHeight="1">
      <c r="A41" s="13" t="s">
        <v>36</v>
      </c>
      <c r="B41" s="13" t="s">
        <v>30</v>
      </c>
      <c r="C41" s="13" t="s">
        <v>37</v>
      </c>
      <c r="D41" s="13" t="s">
        <v>32</v>
      </c>
    </row>
    <row r="42" spans="1:4" ht="19.5" customHeight="1">
      <c r="A42" s="14" t="s">
        <v>38</v>
      </c>
      <c r="B42" s="26" t="str">
        <f>IF(H32=9,45.307+(B28*-11.979)+(B30*10.9)+(B31*19.89)+(B23*14.949)+(B24*-0.597)+(B26*0.505),"missing data")</f>
        <v>missing data</v>
      </c>
      <c r="C42" s="16"/>
      <c r="D42" s="15" t="e">
        <f>C42/(B42/100)</f>
        <v>#VALUE!</v>
      </c>
    </row>
    <row r="43" spans="1:4" ht="19.5" customHeight="1">
      <c r="A43" s="14" t="s">
        <v>39</v>
      </c>
      <c r="B43" s="26" t="str">
        <f>IF(H32=9,55.717+(B28*-7.87)+(B30*9.09)+(B31*36.175)+(B23*19.739)+(B24*-0.524)+(B27*0.463),"missing data")</f>
        <v>missing data</v>
      </c>
      <c r="C43" s="16"/>
      <c r="D43" s="15" t="e">
        <f>C43/(B43/100)</f>
        <v>#VALUE!</v>
      </c>
    </row>
    <row r="44" ht="19.5" customHeight="1"/>
    <row r="45" ht="19.5" customHeight="1"/>
  </sheetData>
  <sheetProtection password="FECF" sheet="1" select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Verbiest Gabi</dc:creator>
  <cp:keywords/>
  <dc:description/>
  <cp:lastModifiedBy>mueller_g</cp:lastModifiedBy>
  <dcterms:created xsi:type="dcterms:W3CDTF">2011-04-27T07:25:35Z</dcterms:created>
  <dcterms:modified xsi:type="dcterms:W3CDTF">2011-11-24T09:59:27Z</dcterms:modified>
  <cp:category/>
  <cp:version/>
  <cp:contentType/>
  <cp:contentStatus/>
</cp:coreProperties>
</file>